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Fidelity/"/>
    </mc:Choice>
  </mc:AlternateContent>
  <xr:revisionPtr revIDLastSave="10" documentId="8_{AE7349FC-23E1-4A66-8790-B8F3C26149D1}" xr6:coauthVersionLast="45" xr6:coauthVersionMax="45" xr10:uidLastSave="{951EBA82-3C06-40AF-8166-AD34A2E10F05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29" i="1"/>
  <c r="D33" i="1" l="1"/>
  <c r="D37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5" i="1" l="1"/>
  <c r="D25" i="1"/>
  <c r="E25" i="1" l="1"/>
  <c r="G25" i="1" l="1"/>
</calcChain>
</file>

<file path=xl/sharedStrings.xml><?xml version="1.0" encoding="utf-8"?>
<sst xmlns="http://schemas.openxmlformats.org/spreadsheetml/2006/main" count="35" uniqueCount="35">
  <si>
    <t>Balance</t>
  </si>
  <si>
    <t>Exp. Ratio</t>
  </si>
  <si>
    <t>Fund Cost</t>
  </si>
  <si>
    <t>FUND</t>
  </si>
  <si>
    <t>Indirect Fees</t>
  </si>
  <si>
    <t>Rev. Sharing</t>
  </si>
  <si>
    <t>TOUCHSTN SC SEL GR Y</t>
  </si>
  <si>
    <t>FID 500 INDEX</t>
  </si>
  <si>
    <t>FID FREEDOM 2040</t>
  </si>
  <si>
    <t>COL SM CAP VAL II I</t>
  </si>
  <si>
    <t>WCM FCSD INTL GR IS</t>
  </si>
  <si>
    <t>INVESCO DIVRS DIV R6</t>
  </si>
  <si>
    <t>DODGE &amp; COX INTL STK</t>
  </si>
  <si>
    <t>MS MK HY CORP BD I</t>
  </si>
  <si>
    <t>INVS EQLWT S&amp;P500 R6</t>
  </si>
  <si>
    <t>LOOMIS GLBL BD INST</t>
  </si>
  <si>
    <t>FID FREEDOM 2015</t>
  </si>
  <si>
    <t>FID TOTAL BOND</t>
  </si>
  <si>
    <t>3RD AV RE VALUE IS</t>
  </si>
  <si>
    <t>J H TRITON T</t>
  </si>
  <si>
    <t>FID GOVT MMKT</t>
  </si>
  <si>
    <t>FID FREEDOM 2050</t>
  </si>
  <si>
    <t>FID EXTD MKT IDX</t>
  </si>
  <si>
    <t>PIM REAL RETURN INST</t>
  </si>
  <si>
    <t>PIM ALL A ALL AUTH I</t>
  </si>
  <si>
    <t>FID FREEDOM INCOME</t>
  </si>
  <si>
    <t>TEMPLETON FOREIGN AD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</si>
  <si>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</si>
  <si>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</si>
  <si>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</si>
  <si>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</si>
  <si>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</si>
  <si>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</si>
  <si>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Fidelity Fees</t>
  </si>
  <si>
    <t>Indirect Fidelity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</si>
</sst>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1"/>
      <color theme="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6" fontId="1" fillId="0" borderId="3" xfId="0" applyNumberFormat="1" applyFont="1" applyBorder="1"/>
    <xf numFmtId="10" fontId="1" fillId="0" borderId="3" xfId="0" applyNumberFormat="1" applyFont="1" applyBorder="1"/>
    <xf numFmtId="164" fontId="1" fillId="0" borderId="3" xfId="0" applyNumberFormat="1" applyFont="1" applyBorder="1"/>
    <xf numFmtId="164" fontId="1" fillId="2" borderId="3" xfId="0" applyNumberFormat="1" applyFont="1" applyFill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1" fillId="0" borderId="6" xfId="0" applyFont="1" applyBorder="1"/>
    <xf numFmtId="0" fontId="1" fillId="0" borderId="9" xfId="0" applyFont="1" applyBorder="1"/>
    <xf numFmtId="6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0" fontId="5" fillId="0" borderId="12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0" borderId="7" xfId="0" applyNumberFormat="1" applyFont="1" applyBorder="1"/>
    <xf numFmtId="10" fontId="5" fillId="0" borderId="7" xfId="0" applyNumberFormat="1" applyFont="1" applyBorder="1"/>
    <xf numFmtId="0" fontId="5" fillId="0" borderId="7" xfId="0" applyFont="1" applyBorder="1"/>
    <xf numFmtId="164" fontId="5" fillId="2" borderId="8" xfId="0" applyNumberFormat="1" applyFont="1" applyFill="1" applyBorder="1"/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4" fillId="0" borderId="2" xfId="0" applyNumberFormat="1" applyFont="1" applyBorder="1"/>
    <xf numFmtId="10" fontId="6" fillId="2" borderId="13" xfId="0" applyNumberFormat="1" applyFont="1" applyFill="1" applyBorder="1" applyAlignment="1">
      <alignment horizontal="center"/>
    </xf>
    <xf numFmtId="164" fontId="1" fillId="2" borderId="10" xfId="0" applyNumberFormat="1" applyFont="1" applyFill="1" applyBorder="1"/>
    <xf numFmtId="164" fontId="5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showGridLines="0" tabSelected="1" workbookViewId="0">
      <selection activeCell="E39" sqref="E39"/>
    </sheetView>
  </sheetViews>
  <sheetFormatPr defaultRowHeight="15" x14ac:dyDescent="0.35"/>
  <cols>
    <col min="1" max="1" width="8.88671875" style="1"/>
    <col min="2" max="2" width="53.33203125" style="1" customWidth="1"/>
    <col min="3" max="7" width="17" style="1" customWidth="1"/>
    <col min="8" max="16384" width="8.88671875" style="1"/>
  </cols>
  <sheetData>
    <row r="1" spans="2:8" ht="15.6" thickBot="1" x14ac:dyDescent="0.4"/>
    <row r="2" spans="2:8" ht="32.4" customHeight="1" thickBot="1" x14ac:dyDescent="0.5">
      <c r="B2" s="17" t="s">
        <v>3</v>
      </c>
      <c r="C2" s="18" t="s">
        <v>0</v>
      </c>
      <c r="D2" s="19" t="s">
        <v>1</v>
      </c>
      <c r="E2" s="30" t="s">
        <v>2</v>
      </c>
      <c r="F2" s="19" t="s">
        <v>5</v>
      </c>
      <c r="G2" s="20" t="s">
        <v>4</v>
      </c>
    </row>
    <row r="3" spans="2:8" x14ac:dyDescent="0.35">
      <c r="B3" s="13" t="s">
        <v>18</v>
      </c>
      <c r="C3" s="14">
        <v>48803</v>
      </c>
      <c r="D3" s="15">
        <v>1.12E-2</v>
      </c>
      <c r="E3" s="31">
        <f>D3*C3</f>
        <v>546.59360000000004</v>
      </c>
      <c r="F3" s="15">
        <v>4.0000000000000001E-3</v>
      </c>
      <c r="G3" s="16">
        <f>F3*C3</f>
        <v>195.21200000000002</v>
      </c>
      <c r="H3" s="2"/>
    </row>
    <row r="4" spans="2:8" x14ac:dyDescent="0.35">
      <c r="B4" s="10" t="s">
        <v>9</v>
      </c>
      <c r="C4" s="6">
        <v>145566</v>
      </c>
      <c r="D4" s="7">
        <v>1.0200000000000001E-2</v>
      </c>
      <c r="E4" s="9">
        <f t="shared" ref="E4:E23" si="0">D4*C4</f>
        <v>1484.7732000000001</v>
      </c>
      <c r="F4" s="7">
        <v>4.0000000000000001E-3</v>
      </c>
      <c r="G4" s="11">
        <f t="shared" ref="G4:G23" si="1">F4*C4</f>
        <v>582.26400000000001</v>
      </c>
      <c r="H4" s="2"/>
    </row>
    <row r="5" spans="2:8" x14ac:dyDescent="0.35">
      <c r="B5" s="10" t="s">
        <v>12</v>
      </c>
      <c r="C5" s="6">
        <v>109017</v>
      </c>
      <c r="D5" s="7">
        <v>6.3E-3</v>
      </c>
      <c r="E5" s="9">
        <f t="shared" si="0"/>
        <v>686.80709999999999</v>
      </c>
      <c r="F5" s="7">
        <v>1E-3</v>
      </c>
      <c r="G5" s="11">
        <f t="shared" si="1"/>
        <v>109.017</v>
      </c>
      <c r="H5" s="2"/>
    </row>
    <row r="6" spans="2:8" x14ac:dyDescent="0.35">
      <c r="B6" s="10" t="s">
        <v>7</v>
      </c>
      <c r="C6" s="6">
        <v>179313</v>
      </c>
      <c r="D6" s="7">
        <v>2.0000000000000001E-4</v>
      </c>
      <c r="E6" s="9">
        <f t="shared" si="0"/>
        <v>35.8626</v>
      </c>
      <c r="F6" s="7">
        <v>0</v>
      </c>
      <c r="G6" s="11">
        <f t="shared" si="1"/>
        <v>0</v>
      </c>
      <c r="H6" s="2"/>
    </row>
    <row r="7" spans="2:8" x14ac:dyDescent="0.35">
      <c r="B7" s="10" t="s">
        <v>22</v>
      </c>
      <c r="C7" s="6">
        <v>5766</v>
      </c>
      <c r="D7" s="7">
        <v>5.0000000000000001E-4</v>
      </c>
      <c r="E7" s="9">
        <f t="shared" si="0"/>
        <v>2.883</v>
      </c>
      <c r="F7" s="7">
        <v>0</v>
      </c>
      <c r="G7" s="11">
        <f t="shared" si="1"/>
        <v>0</v>
      </c>
      <c r="H7" s="2"/>
    </row>
    <row r="8" spans="2:8" x14ac:dyDescent="0.35">
      <c r="B8" s="10" t="s">
        <v>16</v>
      </c>
      <c r="C8" s="6">
        <v>62191</v>
      </c>
      <c r="D8" s="7">
        <v>5.7000000000000002E-3</v>
      </c>
      <c r="E8" s="9">
        <f t="shared" si="0"/>
        <v>354.48869999999999</v>
      </c>
      <c r="F8" s="7">
        <v>2.5000000000000001E-3</v>
      </c>
      <c r="G8" s="11">
        <f t="shared" si="1"/>
        <v>155.47749999999999</v>
      </c>
      <c r="H8" s="2"/>
    </row>
    <row r="9" spans="2:8" x14ac:dyDescent="0.35">
      <c r="B9" s="10" t="s">
        <v>8</v>
      </c>
      <c r="C9" s="6">
        <v>170817</v>
      </c>
      <c r="D9" s="7">
        <v>7.4999999999999997E-3</v>
      </c>
      <c r="E9" s="9">
        <f t="shared" si="0"/>
        <v>1281.1275000000001</v>
      </c>
      <c r="F9" s="7">
        <v>2.5000000000000001E-3</v>
      </c>
      <c r="G9" s="11">
        <f t="shared" si="1"/>
        <v>427.04250000000002</v>
      </c>
      <c r="H9" s="2"/>
    </row>
    <row r="10" spans="2:8" x14ac:dyDescent="0.35">
      <c r="B10" s="10" t="s">
        <v>21</v>
      </c>
      <c r="C10" s="6">
        <v>5842</v>
      </c>
      <c r="D10" s="7">
        <v>7.4999999999999997E-3</v>
      </c>
      <c r="E10" s="9">
        <f t="shared" si="0"/>
        <v>43.814999999999998</v>
      </c>
      <c r="F10" s="7">
        <v>2.5000000000000001E-3</v>
      </c>
      <c r="G10" s="11">
        <f t="shared" si="1"/>
        <v>14.605</v>
      </c>
      <c r="H10" s="2"/>
    </row>
    <row r="11" spans="2:8" x14ac:dyDescent="0.35">
      <c r="B11" s="10" t="s">
        <v>25</v>
      </c>
      <c r="C11" s="6">
        <v>3844</v>
      </c>
      <c r="D11" s="7">
        <v>4.7000000000000002E-3</v>
      </c>
      <c r="E11" s="9">
        <f t="shared" si="0"/>
        <v>18.066800000000001</v>
      </c>
      <c r="F11" s="7">
        <v>2.5000000000000001E-3</v>
      </c>
      <c r="G11" s="11">
        <f t="shared" si="1"/>
        <v>9.61</v>
      </c>
      <c r="H11" s="2"/>
    </row>
    <row r="12" spans="2:8" x14ac:dyDescent="0.35">
      <c r="B12" s="10" t="s">
        <v>20</v>
      </c>
      <c r="C12" s="6">
        <v>30925</v>
      </c>
      <c r="D12" s="7">
        <v>4.1999999999999997E-3</v>
      </c>
      <c r="E12" s="9">
        <f t="shared" si="0"/>
        <v>129.88499999999999</v>
      </c>
      <c r="F12" s="7">
        <v>1E-3</v>
      </c>
      <c r="G12" s="11">
        <f t="shared" si="1"/>
        <v>30.925000000000001</v>
      </c>
      <c r="H12" s="2"/>
    </row>
    <row r="13" spans="2:8" x14ac:dyDescent="0.35">
      <c r="B13" s="10" t="s">
        <v>17</v>
      </c>
      <c r="C13" s="6">
        <v>60346</v>
      </c>
      <c r="D13" s="7">
        <v>4.4999999999999997E-3</v>
      </c>
      <c r="E13" s="9">
        <f t="shared" si="0"/>
        <v>271.55699999999996</v>
      </c>
      <c r="F13" s="7">
        <v>1E-3</v>
      </c>
      <c r="G13" s="11">
        <f t="shared" si="1"/>
        <v>60.346000000000004</v>
      </c>
      <c r="H13" s="2"/>
    </row>
    <row r="14" spans="2:8" x14ac:dyDescent="0.35">
      <c r="B14" s="10" t="s">
        <v>11</v>
      </c>
      <c r="C14" s="6">
        <v>123035</v>
      </c>
      <c r="D14" s="7">
        <v>4.1999999999999997E-3</v>
      </c>
      <c r="E14" s="9">
        <f t="shared" si="0"/>
        <v>516.74699999999996</v>
      </c>
      <c r="F14" s="7">
        <v>0</v>
      </c>
      <c r="G14" s="11">
        <f t="shared" si="1"/>
        <v>0</v>
      </c>
      <c r="H14" s="2"/>
    </row>
    <row r="15" spans="2:8" x14ac:dyDescent="0.35">
      <c r="B15" s="10" t="s">
        <v>14</v>
      </c>
      <c r="C15" s="6">
        <v>72909</v>
      </c>
      <c r="D15" s="7">
        <v>1.6000000000000001E-3</v>
      </c>
      <c r="E15" s="9">
        <f t="shared" si="0"/>
        <v>116.65440000000001</v>
      </c>
      <c r="F15" s="7">
        <v>0</v>
      </c>
      <c r="G15" s="11">
        <f t="shared" si="1"/>
        <v>0</v>
      </c>
      <c r="H15" s="2"/>
    </row>
    <row r="16" spans="2:8" x14ac:dyDescent="0.35">
      <c r="B16" s="10" t="s">
        <v>19</v>
      </c>
      <c r="C16" s="6">
        <v>37069</v>
      </c>
      <c r="D16" s="7">
        <v>9.1000000000000004E-3</v>
      </c>
      <c r="E16" s="9">
        <f t="shared" si="0"/>
        <v>337.3279</v>
      </c>
      <c r="F16" s="7">
        <v>3.5000000000000001E-3</v>
      </c>
      <c r="G16" s="11">
        <f t="shared" si="1"/>
        <v>129.7415</v>
      </c>
      <c r="H16" s="2"/>
    </row>
    <row r="17" spans="2:9" x14ac:dyDescent="0.35">
      <c r="B17" s="10" t="s">
        <v>15</v>
      </c>
      <c r="C17" s="6">
        <v>71543</v>
      </c>
      <c r="D17" s="7">
        <v>6.8999999999999999E-3</v>
      </c>
      <c r="E17" s="9">
        <f t="shared" si="0"/>
        <v>493.64670000000001</v>
      </c>
      <c r="F17" s="7">
        <v>2E-3</v>
      </c>
      <c r="G17" s="11">
        <f t="shared" si="1"/>
        <v>143.08600000000001</v>
      </c>
      <c r="H17" s="2"/>
    </row>
    <row r="18" spans="2:9" x14ac:dyDescent="0.35">
      <c r="B18" s="10" t="s">
        <v>13</v>
      </c>
      <c r="C18" s="6">
        <v>108031</v>
      </c>
      <c r="D18" s="7">
        <v>7.4000000000000003E-3</v>
      </c>
      <c r="E18" s="9">
        <f t="shared" si="0"/>
        <v>799.42939999999999</v>
      </c>
      <c r="F18" s="7">
        <v>1.5E-3</v>
      </c>
      <c r="G18" s="11">
        <f t="shared" si="1"/>
        <v>162.04650000000001</v>
      </c>
      <c r="H18" s="2"/>
    </row>
    <row r="19" spans="2:9" x14ac:dyDescent="0.35">
      <c r="B19" s="10" t="s">
        <v>24</v>
      </c>
      <c r="C19" s="6">
        <v>3946</v>
      </c>
      <c r="D19" s="7">
        <v>2.29E-2</v>
      </c>
      <c r="E19" s="9">
        <f t="shared" si="0"/>
        <v>90.363399999999999</v>
      </c>
      <c r="F19" s="7">
        <v>0</v>
      </c>
      <c r="G19" s="11">
        <f t="shared" si="1"/>
        <v>0</v>
      </c>
      <c r="H19" s="2"/>
    </row>
    <row r="20" spans="2:9" x14ac:dyDescent="0.35">
      <c r="B20" s="10" t="s">
        <v>23</v>
      </c>
      <c r="C20" s="6">
        <v>4081</v>
      </c>
      <c r="D20" s="7">
        <v>8.8000000000000005E-3</v>
      </c>
      <c r="E20" s="9">
        <f t="shared" si="0"/>
        <v>35.912800000000004</v>
      </c>
      <c r="F20" s="7">
        <v>0</v>
      </c>
      <c r="G20" s="11">
        <f t="shared" si="1"/>
        <v>0</v>
      </c>
      <c r="H20" s="2"/>
    </row>
    <row r="21" spans="2:9" x14ac:dyDescent="0.35">
      <c r="B21" s="10" t="s">
        <v>26</v>
      </c>
      <c r="C21" s="6">
        <v>3629</v>
      </c>
      <c r="D21" s="7">
        <v>8.5000000000000006E-3</v>
      </c>
      <c r="E21" s="9">
        <f t="shared" si="0"/>
        <v>30.846500000000002</v>
      </c>
      <c r="F21" s="7">
        <v>1.5E-3</v>
      </c>
      <c r="G21" s="11">
        <f t="shared" si="1"/>
        <v>5.4435000000000002</v>
      </c>
      <c r="H21" s="2"/>
    </row>
    <row r="22" spans="2:9" x14ac:dyDescent="0.35">
      <c r="B22" s="10" t="s">
        <v>6</v>
      </c>
      <c r="C22" s="6">
        <v>186699</v>
      </c>
      <c r="D22" s="7">
        <v>1.17E-2</v>
      </c>
      <c r="E22" s="9">
        <f t="shared" si="0"/>
        <v>2184.3782999999999</v>
      </c>
      <c r="F22" s="7">
        <v>1.5E-3</v>
      </c>
      <c r="G22" s="11">
        <f t="shared" si="1"/>
        <v>280.04849999999999</v>
      </c>
      <c r="H22" s="2"/>
    </row>
    <row r="23" spans="2:9" x14ac:dyDescent="0.35">
      <c r="B23" s="10" t="s">
        <v>10</v>
      </c>
      <c r="C23" s="6">
        <v>124621</v>
      </c>
      <c r="D23" s="7">
        <v>1.06E-2</v>
      </c>
      <c r="E23" s="9">
        <f t="shared" si="0"/>
        <v>1320.9826</v>
      </c>
      <c r="F23" s="7">
        <v>1.5E-3</v>
      </c>
      <c r="G23" s="11">
        <f t="shared" si="1"/>
        <v>186.9315</v>
      </c>
      <c r="H23" s="2"/>
    </row>
    <row r="24" spans="2:9" x14ac:dyDescent="0.35">
      <c r="B24" s="10"/>
      <c r="C24" s="8"/>
      <c r="D24" s="7"/>
      <c r="E24" s="9"/>
      <c r="F24" s="7"/>
      <c r="G24" s="11"/>
    </row>
    <row r="25" spans="2:9" ht="19.8" thickBot="1" x14ac:dyDescent="0.5">
      <c r="B25" s="12"/>
      <c r="C25" s="21">
        <f>SUM(C3:C24)</f>
        <v>1557993</v>
      </c>
      <c r="D25" s="22">
        <f>AVERAGE(D3:D24)</f>
        <v>7.3428571428571432E-3</v>
      </c>
      <c r="E25" s="32">
        <f>SUM(E3:E24)</f>
        <v>10782.148499999999</v>
      </c>
      <c r="F25" s="23"/>
      <c r="G25" s="24">
        <f>SUM(G3:G24)</f>
        <v>2491.7964999999999</v>
      </c>
      <c r="H25" s="2"/>
      <c r="I25" s="2"/>
    </row>
    <row r="27" spans="2:9" x14ac:dyDescent="0.35">
      <c r="B27" s="4" t="s">
        <v>27</v>
      </c>
      <c r="C27" s="5"/>
      <c r="D27" s="5"/>
    </row>
    <row r="28" spans="2:9" x14ac:dyDescent="0.35">
      <c r="B28" s="25" t="s">
        <v>33</v>
      </c>
      <c r="C28" s="26"/>
      <c r="D28" s="2">
        <v>5800</v>
      </c>
    </row>
    <row r="29" spans="2:9" x14ac:dyDescent="0.35">
      <c r="B29" s="1" t="s">
        <v>34</v>
      </c>
      <c r="D29" s="2">
        <f>G25</f>
        <v>2491.7964999999999</v>
      </c>
    </row>
    <row r="30" spans="2:9" x14ac:dyDescent="0.35">
      <c r="B30" s="25" t="s">
        <v>28</v>
      </c>
      <c r="C30" s="26"/>
      <c r="D30" s="2">
        <v>0</v>
      </c>
    </row>
    <row r="31" spans="2:9" x14ac:dyDescent="0.35">
      <c r="B31" s="1" t="s">
        <v>29</v>
      </c>
      <c r="D31" s="2">
        <v>0</v>
      </c>
    </row>
    <row r="32" spans="2:9" x14ac:dyDescent="0.35">
      <c r="D32" s="2"/>
    </row>
    <row r="33" spans="2:4" x14ac:dyDescent="0.35">
      <c r="B33" s="5" t="s">
        <v>30</v>
      </c>
      <c r="C33" s="5"/>
      <c r="D33" s="27">
        <f>SUM(D28:D32)</f>
        <v>8291.7965000000004</v>
      </c>
    </row>
    <row r="34" spans="2:4" x14ac:dyDescent="0.35">
      <c r="D34" s="2"/>
    </row>
    <row r="35" spans="2:4" x14ac:dyDescent="0.35">
      <c r="B35" s="5" t="s">
        <v>31</v>
      </c>
      <c r="C35" s="5"/>
      <c r="D35" s="27">
        <f>E25-G25</f>
        <v>8290.351999999999</v>
      </c>
    </row>
    <row r="36" spans="2:4" x14ac:dyDescent="0.35">
      <c r="D36" s="2"/>
    </row>
    <row r="37" spans="2:4" ht="15.6" thickBot="1" x14ac:dyDescent="0.4">
      <c r="B37" s="28" t="s">
        <v>32</v>
      </c>
      <c r="C37" s="3"/>
      <c r="D37" s="29">
        <f>SUM(D32:D36)</f>
        <v>16582.148499999999</v>
      </c>
    </row>
    <row r="38" spans="2:4" ht="15.6" thickTop="1" x14ac:dyDescent="0.35"/>
  </sheetData>
  <sortState xmlns:xlrd2="http://schemas.microsoft.com/office/spreadsheetml/2017/richdata2" ref="B3:H23">
    <sortCondition ref="B3:B2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2020-06-19T15:48:27Z</dcterms:modified>
</cp:coreProperties>
</file>