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https://d.docs.live.net/946833bb15504ec5/My Career/StorySell/Clients ^0 Prospects/Employee Fiduciary/Content Marketing/Provider Fee Disclosure Articles/John Hancock/"/>
    </mc:Choice>
  </mc:AlternateContent>
  <xr:revisionPtr revIDLastSave="12" documentId="13_ncr:1_{937AF6D6-1568-4E24-A579-6339EA7BF6FF}" xr6:coauthVersionLast="45" xr6:coauthVersionMax="45" xr10:uidLastSave="{0778D032-AE0D-43AE-A6C1-ED516B2279DC}"/>
  <bookViews>
    <workbookView xWindow="48" yWindow="384" windowWidth="22992" windowHeight="12228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7" i="1" l="1"/>
  <c r="D64" i="1" l="1"/>
  <c r="D58" i="1"/>
  <c r="D62" i="1"/>
  <c r="D66" i="1" l="1"/>
  <c r="H52" i="1"/>
  <c r="F52" i="1"/>
  <c r="H51" i="1"/>
  <c r="F51" i="1"/>
  <c r="H50" i="1"/>
  <c r="F50" i="1"/>
  <c r="H32" i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H23" i="1"/>
  <c r="F23" i="1"/>
  <c r="H22" i="1"/>
  <c r="F22" i="1"/>
  <c r="H21" i="1"/>
  <c r="F21" i="1"/>
  <c r="H20" i="1"/>
  <c r="F20" i="1"/>
  <c r="H19" i="1"/>
  <c r="F19" i="1"/>
  <c r="H18" i="1"/>
  <c r="F18" i="1"/>
  <c r="H17" i="1"/>
  <c r="F17" i="1"/>
  <c r="H16" i="1"/>
  <c r="F16" i="1"/>
  <c r="H15" i="1"/>
  <c r="F15" i="1"/>
  <c r="H14" i="1"/>
  <c r="F14" i="1"/>
  <c r="H13" i="1"/>
  <c r="F13" i="1"/>
  <c r="H12" i="1"/>
  <c r="F12" i="1"/>
  <c r="H11" i="1"/>
  <c r="F11" i="1"/>
  <c r="H10" i="1"/>
  <c r="F10" i="1"/>
  <c r="H9" i="1"/>
  <c r="F9" i="1"/>
  <c r="H4" i="1" l="1"/>
  <c r="H5" i="1"/>
  <c r="H6" i="1"/>
  <c r="H7" i="1"/>
  <c r="H8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3" i="1"/>
  <c r="F4" i="1"/>
  <c r="F5" i="1"/>
  <c r="F6" i="1"/>
  <c r="F7" i="1"/>
  <c r="F8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3" i="1"/>
  <c r="C54" i="1" l="1"/>
  <c r="D54" i="1"/>
  <c r="F54" i="1"/>
  <c r="H54" i="1" l="1"/>
</calcChain>
</file>

<file path=xl/sharedStrings.xml><?xml version="1.0" encoding="utf-8"?>
<sst xmlns="http://schemas.openxmlformats.org/spreadsheetml/2006/main" count="38" uniqueCount="38">
  <si>
    <t>Balance</t>
  </si>
  <si>
    <t>Exp. Ratio</t>
  </si>
  <si>
    <t>Fund Cost</t>
  </si>
  <si>
    <t>Indirect Fees</t>
  </si>
  <si>
    <t xml:space="preserve">Wrap Fee </t>
  </si>
  <si>
    <t>JH Multi-Index LS Growth</t>
  </si>
  <si>
    <t>JH Multi-Index LS Balanced</t>
  </si>
  <si>
    <t>JH Multi-Index LS Moderate</t>
  </si>
  <si>
    <t>DFA US Targeted Value Fund</t>
  </si>
  <si>
    <t>American Balanced Fund</t>
  </si>
  <si>
    <t>Fidelity Advisor Total Bond</t>
  </si>
  <si>
    <t>Vanguard Short-Term Federal</t>
  </si>
  <si>
    <t>JH Multi-Index LS Conserv</t>
  </si>
  <si>
    <t>JH Multimanager 2050 Lifetime</t>
  </si>
  <si>
    <t>International Value Fund</t>
  </si>
  <si>
    <t>JH Multimanager 2030 Lifetime</t>
  </si>
  <si>
    <t>Real Est. Securities Fund</t>
  </si>
  <si>
    <t>JH Multimanager 2035 Lifetime</t>
  </si>
  <si>
    <t>Money Market Fund</t>
  </si>
  <si>
    <t>Equity Income Fund</t>
  </si>
  <si>
    <t>Templeton Foreign Smaller Co</t>
  </si>
  <si>
    <t>Strategic Income Opp Fund</t>
  </si>
  <si>
    <t>John Hancock US Quality Growth</t>
  </si>
  <si>
    <t>Science &amp; Technology Fund</t>
  </si>
  <si>
    <t>Templeton Global Bond Fund</t>
  </si>
  <si>
    <t>High Yield Fund</t>
  </si>
  <si>
    <t>Blue Chip Growth Fund</t>
  </si>
  <si>
    <t>500 Index Fund</t>
  </si>
  <si>
    <t>Rev Sharing</t>
  </si>
  <si>
    <t>Fund Name</t>
  </si>
  <si>
    <t>Administration Fees</t>
  </si>
  <si>
    <t>TPA Fees (if applicable)</t>
  </si>
  <si>
    <t>Financial Advisor Fees (if applicable)</t>
  </si>
  <si>
    <t>Total</t>
  </si>
  <si>
    <t>Investment Expenses</t>
  </si>
  <si>
    <t>All-In Fee</t>
  </si>
  <si>
    <t>Direct John Hancock Fees</t>
  </si>
  <si>
    <t>Indirect John Hancock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</si>
</sst>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Source Serif Pro"/>
      <family val="1"/>
    </font>
    <font>
      <sz val="11"/>
      <name val="Source Serif Pro"/>
      <family val="1"/>
    </font>
    <font>
      <b/>
      <sz val="11"/>
      <name val="Source Serif Pro"/>
      <family val="1"/>
    </font>
    <font>
      <b/>
      <sz val="14"/>
      <color theme="1"/>
      <name val="Source Serif Pro"/>
      <family val="1"/>
    </font>
    <font>
      <b/>
      <sz val="14"/>
      <name val="Source Serif Pro"/>
      <family val="1"/>
    </font>
    <font>
      <b/>
      <sz val="11"/>
      <color theme="1"/>
      <name val="Source Serif Pro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0" fontId="0" fillId="0" borderId="0" xfId="0" applyNumberFormat="1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1" fillId="0" borderId="2" xfId="0" applyFont="1" applyBorder="1"/>
    <xf numFmtId="0" fontId="3" fillId="0" borderId="1" xfId="0" applyFont="1" applyBorder="1"/>
    <xf numFmtId="0" fontId="1" fillId="0" borderId="1" xfId="0" applyFont="1" applyBorder="1"/>
    <xf numFmtId="164" fontId="1" fillId="0" borderId="3" xfId="0" applyNumberFormat="1" applyFont="1" applyBorder="1"/>
    <xf numFmtId="10" fontId="1" fillId="0" borderId="3" xfId="0" applyNumberFormat="1" applyFont="1" applyBorder="1"/>
    <xf numFmtId="0" fontId="1" fillId="0" borderId="4" xfId="0" applyFont="1" applyBorder="1"/>
    <xf numFmtId="164" fontId="1" fillId="2" borderId="5" xfId="0" applyNumberFormat="1" applyFont="1" applyFill="1" applyBorder="1"/>
    <xf numFmtId="0" fontId="4" fillId="0" borderId="6" xfId="0" applyFont="1" applyBorder="1"/>
    <xf numFmtId="164" fontId="4" fillId="0" borderId="7" xfId="0" applyNumberFormat="1" applyFont="1" applyBorder="1"/>
    <xf numFmtId="10" fontId="4" fillId="0" borderId="7" xfId="0" applyNumberFormat="1" applyFont="1" applyBorder="1"/>
    <xf numFmtId="0" fontId="4" fillId="0" borderId="7" xfId="0" applyFont="1" applyBorder="1"/>
    <xf numFmtId="164" fontId="4" fillId="2" borderId="8" xfId="0" applyNumberFormat="1" applyFont="1" applyFill="1" applyBorder="1"/>
    <xf numFmtId="0" fontId="1" fillId="0" borderId="9" xfId="0" applyFont="1" applyBorder="1"/>
    <xf numFmtId="164" fontId="1" fillId="0" borderId="10" xfId="0" applyNumberFormat="1" applyFont="1" applyBorder="1"/>
    <xf numFmtId="10" fontId="1" fillId="0" borderId="10" xfId="0" applyNumberFormat="1" applyFont="1" applyBorder="1"/>
    <xf numFmtId="164" fontId="1" fillId="2" borderId="11" xfId="0" applyNumberFormat="1" applyFont="1" applyFill="1" applyBorder="1"/>
    <xf numFmtId="164" fontId="1" fillId="2" borderId="10" xfId="0" applyNumberFormat="1" applyFont="1" applyFill="1" applyBorder="1"/>
    <xf numFmtId="164" fontId="1" fillId="2" borderId="3" xfId="0" applyNumberFormat="1" applyFont="1" applyFill="1" applyBorder="1"/>
    <xf numFmtId="164" fontId="4" fillId="2" borderId="7" xfId="0" applyNumberFormat="1" applyFont="1" applyFill="1" applyBorder="1"/>
    <xf numFmtId="0" fontId="4" fillId="0" borderId="12" xfId="0" applyFont="1" applyBorder="1" applyAlignment="1">
      <alignment horizontal="center" wrapText="1"/>
    </xf>
    <xf numFmtId="2" fontId="4" fillId="0" borderId="13" xfId="0" applyNumberFormat="1" applyFont="1" applyBorder="1" applyAlignment="1">
      <alignment horizontal="center" wrapText="1"/>
    </xf>
    <xf numFmtId="10" fontId="4" fillId="0" borderId="13" xfId="0" applyNumberFormat="1" applyFont="1" applyBorder="1" applyAlignment="1">
      <alignment horizontal="center" wrapText="1"/>
    </xf>
    <xf numFmtId="10" fontId="5" fillId="2" borderId="13" xfId="0" applyNumberFormat="1" applyFont="1" applyFill="1" applyBorder="1" applyAlignment="1">
      <alignment horizontal="center" wrapText="1"/>
    </xf>
    <xf numFmtId="164" fontId="4" fillId="2" borderId="14" xfId="0" applyNumberFormat="1" applyFont="1" applyFill="1" applyBorder="1" applyAlignment="1">
      <alignment horizontal="center" wrapText="1"/>
    </xf>
    <xf numFmtId="0" fontId="2" fillId="0" borderId="0" xfId="0" applyFont="1"/>
    <xf numFmtId="9" fontId="1" fillId="0" borderId="0" xfId="0" applyNumberFormat="1" applyFont="1"/>
    <xf numFmtId="164" fontId="1" fillId="0" borderId="1" xfId="0" applyNumberFormat="1" applyFont="1" applyBorder="1"/>
    <xf numFmtId="0" fontId="3" fillId="0" borderId="2" xfId="0" applyFont="1" applyBorder="1"/>
    <xf numFmtId="164" fontId="6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67"/>
  <sheetViews>
    <sheetView showGridLines="0" tabSelected="1" topLeftCell="A15" zoomScale="91" workbookViewId="0">
      <selection activeCell="F61" sqref="F61"/>
    </sheetView>
  </sheetViews>
  <sheetFormatPr defaultRowHeight="14.4" x14ac:dyDescent="0.3"/>
  <cols>
    <col min="2" max="2" width="64.33203125" customWidth="1"/>
    <col min="3" max="3" width="17.109375" customWidth="1"/>
    <col min="4" max="4" width="12" customWidth="1"/>
    <col min="5" max="5" width="10" bestFit="1" customWidth="1"/>
    <col min="6" max="6" width="15.33203125" customWidth="1"/>
    <col min="7" max="7" width="12" bestFit="1" customWidth="1"/>
    <col min="8" max="8" width="15.33203125" customWidth="1"/>
    <col min="12" max="12" width="30.109375" bestFit="1" customWidth="1"/>
    <col min="13" max="13" width="12.6640625" bestFit="1" customWidth="1"/>
    <col min="19" max="19" width="11.88671875" style="1" bestFit="1" customWidth="1"/>
  </cols>
  <sheetData>
    <row r="1" spans="2:18" ht="15" thickBot="1" x14ac:dyDescent="0.35"/>
    <row r="2" spans="2:18" ht="39" thickBot="1" x14ac:dyDescent="0.5">
      <c r="B2" s="24" t="s">
        <v>29</v>
      </c>
      <c r="C2" s="25" t="s">
        <v>0</v>
      </c>
      <c r="D2" s="26" t="s">
        <v>1</v>
      </c>
      <c r="E2" s="26" t="s">
        <v>4</v>
      </c>
      <c r="F2" s="27" t="s">
        <v>2</v>
      </c>
      <c r="G2" s="26" t="s">
        <v>28</v>
      </c>
      <c r="H2" s="28" t="s">
        <v>3</v>
      </c>
    </row>
    <row r="3" spans="2:18" ht="15" x14ac:dyDescent="0.35">
      <c r="B3" s="17" t="s">
        <v>27</v>
      </c>
      <c r="C3" s="18">
        <v>568830.46</v>
      </c>
      <c r="D3" s="19">
        <v>3.0000000000000001E-3</v>
      </c>
      <c r="E3" s="19">
        <v>3.4000000000000002E-3</v>
      </c>
      <c r="F3" s="21">
        <f t="shared" ref="F3:F49" si="0">(D3+E3)*C3</f>
        <v>3640.514944</v>
      </c>
      <c r="G3" s="19">
        <v>2.5999999999999999E-3</v>
      </c>
      <c r="H3" s="20">
        <f>(E3+G3)*C3</f>
        <v>3412.9827599999999</v>
      </c>
      <c r="I3" s="2"/>
      <c r="Q3" s="1"/>
      <c r="R3" s="1"/>
    </row>
    <row r="4" spans="2:18" ht="15" x14ac:dyDescent="0.35">
      <c r="B4" s="10" t="s">
        <v>9</v>
      </c>
      <c r="C4" s="8">
        <v>47772.32</v>
      </c>
      <c r="D4" s="9">
        <v>6.3E-3</v>
      </c>
      <c r="E4" s="9">
        <v>2.5000000000000001E-3</v>
      </c>
      <c r="F4" s="21">
        <f t="shared" si="0"/>
        <v>420.39641600000004</v>
      </c>
      <c r="G4" s="19">
        <v>3.4999999999999996E-3</v>
      </c>
      <c r="H4" s="20">
        <f t="shared" ref="H4:H49" si="1">(E4+G4)*C4</f>
        <v>286.63391999999999</v>
      </c>
      <c r="I4" s="2"/>
      <c r="Q4" s="1"/>
      <c r="R4" s="1"/>
    </row>
    <row r="5" spans="2:18" ht="15" x14ac:dyDescent="0.35">
      <c r="B5" s="10" t="s">
        <v>26</v>
      </c>
      <c r="C5" s="8">
        <v>425362.27</v>
      </c>
      <c r="D5" s="9">
        <v>8.3000000000000001E-3</v>
      </c>
      <c r="E5" s="9">
        <v>1.1000000000000001E-3</v>
      </c>
      <c r="F5" s="21">
        <f t="shared" si="0"/>
        <v>3998.4053380000005</v>
      </c>
      <c r="G5" s="19">
        <v>4.8999999999999998E-3</v>
      </c>
      <c r="H5" s="20">
        <f t="shared" si="1"/>
        <v>2552.17362</v>
      </c>
      <c r="I5" s="2"/>
      <c r="Q5" s="1"/>
      <c r="R5" s="1"/>
    </row>
    <row r="6" spans="2:18" ht="15" x14ac:dyDescent="0.35">
      <c r="B6" s="10" t="s">
        <v>8</v>
      </c>
      <c r="C6" s="8">
        <v>1427.98</v>
      </c>
      <c r="D6" s="9">
        <v>3.7000000000000002E-3</v>
      </c>
      <c r="E6" s="9">
        <v>6.0000000000000001E-3</v>
      </c>
      <c r="F6" s="21">
        <f t="shared" si="0"/>
        <v>13.851406000000001</v>
      </c>
      <c r="G6" s="19">
        <v>0</v>
      </c>
      <c r="H6" s="20">
        <f t="shared" si="1"/>
        <v>8.5678800000000006</v>
      </c>
      <c r="I6" s="2"/>
      <c r="Q6" s="1"/>
      <c r="R6" s="1"/>
    </row>
    <row r="7" spans="2:18" ht="15" x14ac:dyDescent="0.35">
      <c r="B7" s="10" t="s">
        <v>19</v>
      </c>
      <c r="C7" s="8">
        <v>95963.86</v>
      </c>
      <c r="D7" s="9">
        <v>7.8000000000000005E-3</v>
      </c>
      <c r="E7" s="9">
        <v>1.1000000000000001E-3</v>
      </c>
      <c r="F7" s="21">
        <f t="shared" si="0"/>
        <v>854.07835399999999</v>
      </c>
      <c r="G7" s="19">
        <v>4.8999999999999998E-3</v>
      </c>
      <c r="H7" s="20">
        <f t="shared" si="1"/>
        <v>575.78316000000007</v>
      </c>
      <c r="I7" s="2"/>
      <c r="Q7" s="1"/>
      <c r="R7" s="1"/>
    </row>
    <row r="8" spans="2:18" ht="15" x14ac:dyDescent="0.35">
      <c r="B8" s="10" t="s">
        <v>10</v>
      </c>
      <c r="C8" s="8">
        <v>204575.2</v>
      </c>
      <c r="D8" s="9">
        <v>5.0000000000000001E-3</v>
      </c>
      <c r="E8" s="9">
        <v>3.4999999999999996E-3</v>
      </c>
      <c r="F8" s="21">
        <f t="shared" si="0"/>
        <v>1738.8892000000003</v>
      </c>
      <c r="G8" s="19">
        <v>2.5000000000000001E-3</v>
      </c>
      <c r="H8" s="20">
        <f t="shared" si="1"/>
        <v>1227.4512000000002</v>
      </c>
      <c r="I8" s="2"/>
      <c r="Q8" s="1"/>
      <c r="R8" s="1"/>
    </row>
    <row r="9" spans="2:18" ht="15" x14ac:dyDescent="0.35">
      <c r="B9" s="10" t="s">
        <v>25</v>
      </c>
      <c r="C9" s="8">
        <v>140924.85</v>
      </c>
      <c r="D9" s="9">
        <v>7.7000000000000002E-3</v>
      </c>
      <c r="E9" s="9">
        <v>1.1000000000000001E-3</v>
      </c>
      <c r="F9" s="21">
        <f t="shared" ref="F9:F32" si="2">(D9+E9)*C9</f>
        <v>1240.13868</v>
      </c>
      <c r="G9" s="19">
        <v>4.8999999999999998E-3</v>
      </c>
      <c r="H9" s="20">
        <f t="shared" ref="H9:H32" si="3">(E9+G9)*C9</f>
        <v>845.54910000000007</v>
      </c>
      <c r="I9" s="2"/>
      <c r="Q9" s="1"/>
      <c r="R9" s="1"/>
    </row>
    <row r="10" spans="2:18" ht="15" x14ac:dyDescent="0.35">
      <c r="B10" s="10" t="s">
        <v>14</v>
      </c>
      <c r="C10" s="8">
        <v>1411.28</v>
      </c>
      <c r="D10" s="9">
        <v>8.9999999999999993E-3</v>
      </c>
      <c r="E10" s="9">
        <v>1.1000000000000001E-3</v>
      </c>
      <c r="F10" s="21">
        <f t="shared" si="2"/>
        <v>14.253927999999998</v>
      </c>
      <c r="G10" s="19">
        <v>4.8999999999999998E-3</v>
      </c>
      <c r="H10" s="20">
        <f t="shared" si="3"/>
        <v>8.4676799999999997</v>
      </c>
      <c r="I10" s="2"/>
      <c r="Q10" s="1"/>
      <c r="R10" s="1"/>
    </row>
    <row r="11" spans="2:18" ht="15" x14ac:dyDescent="0.35">
      <c r="B11" s="10" t="s">
        <v>6</v>
      </c>
      <c r="C11" s="8">
        <v>138570.21</v>
      </c>
      <c r="D11" s="9">
        <v>7.0999999999999995E-3</v>
      </c>
      <c r="E11" s="9">
        <v>1E-3</v>
      </c>
      <c r="F11" s="21">
        <f t="shared" si="2"/>
        <v>1122.4187009999998</v>
      </c>
      <c r="G11" s="19">
        <v>5.0000000000000001E-3</v>
      </c>
      <c r="H11" s="20">
        <f t="shared" si="3"/>
        <v>831.42125999999996</v>
      </c>
      <c r="I11" s="2"/>
      <c r="Q11" s="1"/>
      <c r="R11" s="1"/>
    </row>
    <row r="12" spans="2:18" ht="15" x14ac:dyDescent="0.35">
      <c r="B12" s="10" t="s">
        <v>12</v>
      </c>
      <c r="C12" s="8">
        <v>271.12</v>
      </c>
      <c r="D12" s="9">
        <v>7.4000000000000003E-3</v>
      </c>
      <c r="E12" s="9">
        <v>1E-3</v>
      </c>
      <c r="F12" s="21">
        <f t="shared" si="2"/>
        <v>2.2774080000000003</v>
      </c>
      <c r="G12" s="19">
        <v>5.0000000000000001E-3</v>
      </c>
      <c r="H12" s="20">
        <f t="shared" si="3"/>
        <v>1.6267200000000002</v>
      </c>
      <c r="I12" s="2"/>
      <c r="Q12" s="1"/>
      <c r="R12" s="1"/>
    </row>
    <row r="13" spans="2:18" ht="15" x14ac:dyDescent="0.35">
      <c r="B13" s="10" t="s">
        <v>5</v>
      </c>
      <c r="C13" s="8">
        <v>542362.98</v>
      </c>
      <c r="D13" s="9">
        <v>6.7999999999999996E-3</v>
      </c>
      <c r="E13" s="9">
        <v>1E-3</v>
      </c>
      <c r="F13" s="21">
        <f t="shared" si="2"/>
        <v>4230.4312439999994</v>
      </c>
      <c r="G13" s="19">
        <v>5.0000000000000001E-3</v>
      </c>
      <c r="H13" s="20">
        <f t="shared" si="3"/>
        <v>3254.1778799999997</v>
      </c>
      <c r="I13" s="2"/>
      <c r="Q13" s="1"/>
      <c r="R13" s="1"/>
    </row>
    <row r="14" spans="2:18" ht="15" x14ac:dyDescent="0.35">
      <c r="B14" s="10" t="s">
        <v>7</v>
      </c>
      <c r="C14" s="8">
        <v>37767.050000000003</v>
      </c>
      <c r="D14" s="9">
        <v>7.4000000000000003E-3</v>
      </c>
      <c r="E14" s="9">
        <v>1E-3</v>
      </c>
      <c r="F14" s="21">
        <f t="shared" si="2"/>
        <v>317.24322000000006</v>
      </c>
      <c r="G14" s="19">
        <v>5.0000000000000001E-3</v>
      </c>
      <c r="H14" s="20">
        <f t="shared" si="3"/>
        <v>226.60230000000001</v>
      </c>
      <c r="I14" s="2"/>
      <c r="Q14" s="1"/>
      <c r="R14" s="1"/>
    </row>
    <row r="15" spans="2:18" ht="15" x14ac:dyDescent="0.35">
      <c r="B15" s="10" t="s">
        <v>15</v>
      </c>
      <c r="C15" s="8">
        <v>19097.759999999998</v>
      </c>
      <c r="D15" s="9">
        <v>6.1999999999999998E-3</v>
      </c>
      <c r="E15" s="9">
        <v>3.5999999999999999E-3</v>
      </c>
      <c r="F15" s="21">
        <f t="shared" si="2"/>
        <v>187.15804799999998</v>
      </c>
      <c r="G15" s="19">
        <v>2.3999999999999998E-3</v>
      </c>
      <c r="H15" s="20">
        <f t="shared" si="3"/>
        <v>114.58655999999999</v>
      </c>
      <c r="I15" s="2"/>
      <c r="Q15" s="1"/>
      <c r="R15" s="1"/>
    </row>
    <row r="16" spans="2:18" ht="15" x14ac:dyDescent="0.35">
      <c r="B16" s="10" t="s">
        <v>17</v>
      </c>
      <c r="C16" s="8">
        <v>63784.08</v>
      </c>
      <c r="D16" s="9">
        <v>6.4000000000000003E-3</v>
      </c>
      <c r="E16" s="9">
        <v>3.5999999999999999E-3</v>
      </c>
      <c r="F16" s="21">
        <f t="shared" si="2"/>
        <v>637.84080000000006</v>
      </c>
      <c r="G16" s="19">
        <v>2.3999999999999998E-3</v>
      </c>
      <c r="H16" s="20">
        <f t="shared" si="3"/>
        <v>382.70448000000005</v>
      </c>
      <c r="I16" s="2"/>
      <c r="Q16" s="1"/>
      <c r="R16" s="1"/>
    </row>
    <row r="17" spans="2:18" ht="15" x14ac:dyDescent="0.35">
      <c r="B17" s="10" t="s">
        <v>13</v>
      </c>
      <c r="C17" s="8">
        <v>540.55999999999995</v>
      </c>
      <c r="D17" s="9">
        <v>6.4999999999999988E-3</v>
      </c>
      <c r="E17" s="9">
        <v>3.5999999999999999E-3</v>
      </c>
      <c r="F17" s="21">
        <f t="shared" si="2"/>
        <v>5.4596559999999981</v>
      </c>
      <c r="G17" s="19">
        <v>2.3999999999999998E-3</v>
      </c>
      <c r="H17" s="20">
        <f t="shared" si="3"/>
        <v>3.2433599999999996</v>
      </c>
      <c r="I17" s="2"/>
      <c r="Q17" s="1"/>
      <c r="R17" s="1"/>
    </row>
    <row r="18" spans="2:18" ht="15" x14ac:dyDescent="0.35">
      <c r="B18" s="10" t="s">
        <v>22</v>
      </c>
      <c r="C18" s="8">
        <v>124395.81</v>
      </c>
      <c r="D18" s="9">
        <v>6.4000000000000003E-3</v>
      </c>
      <c r="E18" s="9">
        <v>6.0000000000000001E-3</v>
      </c>
      <c r="F18" s="21">
        <f t="shared" si="2"/>
        <v>1542.5080440000002</v>
      </c>
      <c r="G18" s="19">
        <v>0</v>
      </c>
      <c r="H18" s="20">
        <f t="shared" si="3"/>
        <v>746.37486000000001</v>
      </c>
      <c r="I18" s="2"/>
      <c r="Q18" s="1"/>
      <c r="R18" s="1"/>
    </row>
    <row r="19" spans="2:18" ht="15" x14ac:dyDescent="0.35">
      <c r="B19" s="10" t="s">
        <v>18</v>
      </c>
      <c r="C19" s="8">
        <v>87027.32</v>
      </c>
      <c r="D19" s="9">
        <v>3.3E-3</v>
      </c>
      <c r="E19" s="9">
        <v>3.3999999999999998E-3</v>
      </c>
      <c r="F19" s="21">
        <f t="shared" si="2"/>
        <v>583.08304399999997</v>
      </c>
      <c r="G19" s="19">
        <v>2.5999999999999999E-3</v>
      </c>
      <c r="H19" s="20">
        <f t="shared" si="3"/>
        <v>522.16392000000008</v>
      </c>
      <c r="I19" s="2"/>
      <c r="Q19" s="1"/>
      <c r="R19" s="1"/>
    </row>
    <row r="20" spans="2:18" ht="15" x14ac:dyDescent="0.35">
      <c r="B20" s="10" t="s">
        <v>16</v>
      </c>
      <c r="C20" s="8">
        <v>25725.78</v>
      </c>
      <c r="D20" s="9">
        <v>8.0000000000000002E-3</v>
      </c>
      <c r="E20" s="9">
        <v>1.1000000000000001E-3</v>
      </c>
      <c r="F20" s="21">
        <f t="shared" si="2"/>
        <v>234.10459800000001</v>
      </c>
      <c r="G20" s="19">
        <v>4.8999999999999998E-3</v>
      </c>
      <c r="H20" s="20">
        <f t="shared" si="3"/>
        <v>154.35468</v>
      </c>
      <c r="I20" s="2"/>
      <c r="Q20" s="1"/>
      <c r="R20" s="1"/>
    </row>
    <row r="21" spans="2:18" ht="15" x14ac:dyDescent="0.35">
      <c r="B21" s="10" t="s">
        <v>23</v>
      </c>
      <c r="C21" s="8">
        <v>127860.6</v>
      </c>
      <c r="D21" s="9">
        <v>1.14E-2</v>
      </c>
      <c r="E21" s="9">
        <v>1.2999999999999999E-3</v>
      </c>
      <c r="F21" s="21">
        <f t="shared" si="2"/>
        <v>1623.82962</v>
      </c>
      <c r="G21" s="19">
        <v>4.6999999999999993E-3</v>
      </c>
      <c r="H21" s="20">
        <f t="shared" si="3"/>
        <v>767.16359999999997</v>
      </c>
      <c r="I21" s="2"/>
      <c r="Q21" s="1"/>
      <c r="R21" s="1"/>
    </row>
    <row r="22" spans="2:18" ht="15" x14ac:dyDescent="0.35">
      <c r="B22" s="10" t="s">
        <v>21</v>
      </c>
      <c r="C22" s="8">
        <v>117278.41</v>
      </c>
      <c r="D22" s="9">
        <v>7.3000000000000001E-3</v>
      </c>
      <c r="E22" s="9">
        <v>1.1000000000000001E-3</v>
      </c>
      <c r="F22" s="21">
        <f t="shared" si="2"/>
        <v>985.138644</v>
      </c>
      <c r="G22" s="19">
        <v>4.8999999999999998E-3</v>
      </c>
      <c r="H22" s="20">
        <f t="shared" si="3"/>
        <v>703.67046000000005</v>
      </c>
      <c r="I22" s="2"/>
      <c r="Q22" s="1"/>
      <c r="R22" s="1"/>
    </row>
    <row r="23" spans="2:18" ht="15" x14ac:dyDescent="0.35">
      <c r="B23" s="10" t="s">
        <v>20</v>
      </c>
      <c r="C23" s="8">
        <v>104594.06</v>
      </c>
      <c r="D23" s="9">
        <v>1.01E-2</v>
      </c>
      <c r="E23" s="9">
        <v>5.0000000000000001E-3</v>
      </c>
      <c r="F23" s="21">
        <f t="shared" si="2"/>
        <v>1579.3703059999998</v>
      </c>
      <c r="G23" s="19">
        <v>1E-3</v>
      </c>
      <c r="H23" s="20">
        <f t="shared" si="3"/>
        <v>627.56435999999997</v>
      </c>
      <c r="I23" s="2"/>
      <c r="Q23" s="1"/>
      <c r="R23" s="1"/>
    </row>
    <row r="24" spans="2:18" ht="15" x14ac:dyDescent="0.35">
      <c r="B24" s="10" t="s">
        <v>24</v>
      </c>
      <c r="C24" s="8">
        <v>140054.6</v>
      </c>
      <c r="D24" s="9">
        <v>9.4000000000000004E-3</v>
      </c>
      <c r="E24" s="9">
        <v>1E-3</v>
      </c>
      <c r="F24" s="21">
        <f t="shared" si="2"/>
        <v>1456.5678399999999</v>
      </c>
      <c r="G24" s="19">
        <v>5.0000000000000001E-3</v>
      </c>
      <c r="H24" s="20">
        <f t="shared" si="3"/>
        <v>840.32760000000007</v>
      </c>
      <c r="I24" s="2"/>
      <c r="Q24" s="1"/>
      <c r="R24" s="1"/>
    </row>
    <row r="25" spans="2:18" ht="15" x14ac:dyDescent="0.35">
      <c r="B25" s="10" t="s">
        <v>11</v>
      </c>
      <c r="C25" s="8">
        <v>78307</v>
      </c>
      <c r="D25" s="9">
        <v>1E-3</v>
      </c>
      <c r="E25" s="9">
        <v>6.0000000000000001E-3</v>
      </c>
      <c r="F25" s="21">
        <f t="shared" si="2"/>
        <v>548.149</v>
      </c>
      <c r="G25" s="19">
        <v>0</v>
      </c>
      <c r="H25" s="20">
        <f t="shared" si="3"/>
        <v>469.84199999999998</v>
      </c>
      <c r="I25" s="2"/>
      <c r="Q25" s="1"/>
      <c r="R25" s="1"/>
    </row>
    <row r="26" spans="2:18" ht="15" hidden="1" x14ac:dyDescent="0.35">
      <c r="B26" s="10"/>
      <c r="C26" s="8"/>
      <c r="D26" s="9"/>
      <c r="E26" s="9"/>
      <c r="F26" s="21">
        <f t="shared" si="2"/>
        <v>0</v>
      </c>
      <c r="G26" s="19">
        <v>0</v>
      </c>
      <c r="H26" s="20">
        <f t="shared" si="3"/>
        <v>0</v>
      </c>
      <c r="I26" s="2"/>
      <c r="Q26" s="1"/>
      <c r="R26" s="1"/>
    </row>
    <row r="27" spans="2:18" ht="15" hidden="1" x14ac:dyDescent="0.35">
      <c r="B27" s="10"/>
      <c r="C27" s="8"/>
      <c r="D27" s="9"/>
      <c r="E27" s="9"/>
      <c r="F27" s="21">
        <f t="shared" si="2"/>
        <v>0</v>
      </c>
      <c r="G27" s="19">
        <v>0</v>
      </c>
      <c r="H27" s="20">
        <f t="shared" si="3"/>
        <v>0</v>
      </c>
      <c r="I27" s="2"/>
      <c r="Q27" s="1"/>
      <c r="R27" s="1"/>
    </row>
    <row r="28" spans="2:18" ht="15" hidden="1" x14ac:dyDescent="0.35">
      <c r="B28" s="10"/>
      <c r="C28" s="8"/>
      <c r="D28" s="9"/>
      <c r="E28" s="9"/>
      <c r="F28" s="21">
        <f t="shared" si="2"/>
        <v>0</v>
      </c>
      <c r="G28" s="19">
        <v>0</v>
      </c>
      <c r="H28" s="20">
        <f t="shared" si="3"/>
        <v>0</v>
      </c>
      <c r="I28" s="2"/>
      <c r="Q28" s="1"/>
      <c r="R28" s="1"/>
    </row>
    <row r="29" spans="2:18" ht="15" hidden="1" x14ac:dyDescent="0.35">
      <c r="B29" s="10"/>
      <c r="C29" s="8"/>
      <c r="D29" s="9"/>
      <c r="E29" s="9"/>
      <c r="F29" s="21">
        <f t="shared" si="2"/>
        <v>0</v>
      </c>
      <c r="G29" s="19">
        <v>0</v>
      </c>
      <c r="H29" s="20">
        <f t="shared" si="3"/>
        <v>0</v>
      </c>
      <c r="I29" s="2"/>
      <c r="Q29" s="1"/>
      <c r="R29" s="1"/>
    </row>
    <row r="30" spans="2:18" ht="15" hidden="1" x14ac:dyDescent="0.35">
      <c r="B30" s="10"/>
      <c r="C30" s="8"/>
      <c r="D30" s="9"/>
      <c r="E30" s="9"/>
      <c r="F30" s="21">
        <f t="shared" si="2"/>
        <v>0</v>
      </c>
      <c r="G30" s="19">
        <v>0</v>
      </c>
      <c r="H30" s="20">
        <f t="shared" si="3"/>
        <v>0</v>
      </c>
      <c r="I30" s="2"/>
      <c r="Q30" s="1"/>
      <c r="R30" s="1"/>
    </row>
    <row r="31" spans="2:18" ht="15" hidden="1" x14ac:dyDescent="0.35">
      <c r="B31" s="10"/>
      <c r="C31" s="8"/>
      <c r="D31" s="9"/>
      <c r="E31" s="9"/>
      <c r="F31" s="21">
        <f t="shared" si="2"/>
        <v>0</v>
      </c>
      <c r="G31" s="19">
        <v>0</v>
      </c>
      <c r="H31" s="20">
        <f t="shared" si="3"/>
        <v>0</v>
      </c>
      <c r="I31" s="2"/>
      <c r="Q31" s="1"/>
      <c r="R31" s="1"/>
    </row>
    <row r="32" spans="2:18" ht="15" hidden="1" x14ac:dyDescent="0.35">
      <c r="B32" s="10"/>
      <c r="C32" s="8"/>
      <c r="D32" s="9"/>
      <c r="E32" s="9"/>
      <c r="F32" s="21">
        <f t="shared" si="2"/>
        <v>0</v>
      </c>
      <c r="G32" s="19">
        <v>0</v>
      </c>
      <c r="H32" s="20">
        <f t="shared" si="3"/>
        <v>0</v>
      </c>
      <c r="I32" s="2"/>
      <c r="Q32" s="1"/>
      <c r="R32" s="1"/>
    </row>
    <row r="33" spans="2:18" ht="15" hidden="1" x14ac:dyDescent="0.35">
      <c r="B33" s="10"/>
      <c r="C33" s="8"/>
      <c r="D33" s="9"/>
      <c r="E33" s="9"/>
      <c r="F33" s="21">
        <f t="shared" si="0"/>
        <v>0</v>
      </c>
      <c r="G33" s="19">
        <v>0</v>
      </c>
      <c r="H33" s="20">
        <f t="shared" si="1"/>
        <v>0</v>
      </c>
      <c r="I33" s="2"/>
      <c r="Q33" s="1"/>
      <c r="R33" s="1"/>
    </row>
    <row r="34" spans="2:18" ht="15" hidden="1" x14ac:dyDescent="0.35">
      <c r="B34" s="10"/>
      <c r="C34" s="8"/>
      <c r="D34" s="9"/>
      <c r="E34" s="9"/>
      <c r="F34" s="21">
        <f t="shared" si="0"/>
        <v>0</v>
      </c>
      <c r="G34" s="19">
        <v>0</v>
      </c>
      <c r="H34" s="20">
        <f t="shared" si="1"/>
        <v>0</v>
      </c>
      <c r="I34" s="2"/>
      <c r="Q34" s="1"/>
      <c r="R34" s="1"/>
    </row>
    <row r="35" spans="2:18" ht="15" hidden="1" x14ac:dyDescent="0.35">
      <c r="B35" s="10"/>
      <c r="C35" s="8"/>
      <c r="D35" s="9"/>
      <c r="E35" s="9"/>
      <c r="F35" s="21">
        <f t="shared" si="0"/>
        <v>0</v>
      </c>
      <c r="G35" s="19">
        <v>0</v>
      </c>
      <c r="H35" s="20">
        <f t="shared" si="1"/>
        <v>0</v>
      </c>
      <c r="I35" s="2"/>
      <c r="Q35" s="1"/>
      <c r="R35" s="1"/>
    </row>
    <row r="36" spans="2:18" ht="15" hidden="1" x14ac:dyDescent="0.35">
      <c r="B36" s="10"/>
      <c r="C36" s="8"/>
      <c r="D36" s="9"/>
      <c r="E36" s="9"/>
      <c r="F36" s="21">
        <f t="shared" si="0"/>
        <v>0</v>
      </c>
      <c r="G36" s="19">
        <v>0</v>
      </c>
      <c r="H36" s="20">
        <f t="shared" si="1"/>
        <v>0</v>
      </c>
      <c r="I36" s="2"/>
      <c r="Q36" s="1"/>
      <c r="R36" s="1"/>
    </row>
    <row r="37" spans="2:18" ht="15" hidden="1" x14ac:dyDescent="0.35">
      <c r="B37" s="10"/>
      <c r="C37" s="8"/>
      <c r="D37" s="9"/>
      <c r="E37" s="9"/>
      <c r="F37" s="21">
        <f t="shared" si="0"/>
        <v>0</v>
      </c>
      <c r="G37" s="19">
        <v>0</v>
      </c>
      <c r="H37" s="20">
        <f t="shared" si="1"/>
        <v>0</v>
      </c>
      <c r="I37" s="2"/>
      <c r="Q37" s="1"/>
      <c r="R37" s="1"/>
    </row>
    <row r="38" spans="2:18" ht="15" hidden="1" x14ac:dyDescent="0.35">
      <c r="B38" s="10"/>
      <c r="C38" s="8"/>
      <c r="D38" s="9"/>
      <c r="E38" s="9"/>
      <c r="F38" s="21">
        <f t="shared" si="0"/>
        <v>0</v>
      </c>
      <c r="G38" s="19">
        <v>0</v>
      </c>
      <c r="H38" s="20">
        <f t="shared" si="1"/>
        <v>0</v>
      </c>
      <c r="I38" s="2"/>
      <c r="Q38" s="1"/>
      <c r="R38" s="1"/>
    </row>
    <row r="39" spans="2:18" ht="15" hidden="1" x14ac:dyDescent="0.35">
      <c r="B39" s="10"/>
      <c r="C39" s="8"/>
      <c r="D39" s="9"/>
      <c r="E39" s="9"/>
      <c r="F39" s="21">
        <f t="shared" si="0"/>
        <v>0</v>
      </c>
      <c r="G39" s="19">
        <v>0</v>
      </c>
      <c r="H39" s="20">
        <f t="shared" si="1"/>
        <v>0</v>
      </c>
      <c r="I39" s="2"/>
      <c r="Q39" s="1"/>
      <c r="R39" s="1"/>
    </row>
    <row r="40" spans="2:18" ht="15" hidden="1" x14ac:dyDescent="0.35">
      <c r="B40" s="10"/>
      <c r="C40" s="8"/>
      <c r="D40" s="9"/>
      <c r="E40" s="9"/>
      <c r="F40" s="21">
        <f t="shared" si="0"/>
        <v>0</v>
      </c>
      <c r="G40" s="19">
        <v>0</v>
      </c>
      <c r="H40" s="20">
        <f t="shared" si="1"/>
        <v>0</v>
      </c>
      <c r="I40" s="2"/>
      <c r="Q40" s="1"/>
      <c r="R40" s="1"/>
    </row>
    <row r="41" spans="2:18" ht="15" hidden="1" x14ac:dyDescent="0.35">
      <c r="B41" s="10"/>
      <c r="C41" s="8"/>
      <c r="D41" s="9"/>
      <c r="E41" s="9"/>
      <c r="F41" s="21">
        <f t="shared" si="0"/>
        <v>0</v>
      </c>
      <c r="G41" s="19">
        <v>0</v>
      </c>
      <c r="H41" s="20">
        <f t="shared" si="1"/>
        <v>0</v>
      </c>
      <c r="I41" s="2"/>
      <c r="Q41" s="1"/>
      <c r="R41" s="1"/>
    </row>
    <row r="42" spans="2:18" ht="15" hidden="1" x14ac:dyDescent="0.35">
      <c r="B42" s="10"/>
      <c r="C42" s="8"/>
      <c r="D42" s="9"/>
      <c r="E42" s="9"/>
      <c r="F42" s="21">
        <f t="shared" si="0"/>
        <v>0</v>
      </c>
      <c r="G42" s="19">
        <v>0</v>
      </c>
      <c r="H42" s="20">
        <f t="shared" si="1"/>
        <v>0</v>
      </c>
      <c r="I42" s="2"/>
      <c r="Q42" s="1"/>
      <c r="R42" s="1"/>
    </row>
    <row r="43" spans="2:18" ht="15" hidden="1" x14ac:dyDescent="0.35">
      <c r="B43" s="10"/>
      <c r="C43" s="8"/>
      <c r="D43" s="9"/>
      <c r="E43" s="9"/>
      <c r="F43" s="21">
        <f t="shared" si="0"/>
        <v>0</v>
      </c>
      <c r="G43" s="19">
        <v>0</v>
      </c>
      <c r="H43" s="20">
        <f t="shared" si="1"/>
        <v>0</v>
      </c>
      <c r="I43" s="2"/>
      <c r="Q43" s="1"/>
      <c r="R43" s="1"/>
    </row>
    <row r="44" spans="2:18" ht="15" hidden="1" x14ac:dyDescent="0.35">
      <c r="B44" s="10"/>
      <c r="C44" s="8"/>
      <c r="D44" s="9"/>
      <c r="E44" s="9"/>
      <c r="F44" s="21">
        <f t="shared" si="0"/>
        <v>0</v>
      </c>
      <c r="G44" s="19">
        <v>0</v>
      </c>
      <c r="H44" s="20">
        <f t="shared" si="1"/>
        <v>0</v>
      </c>
      <c r="I44" s="2"/>
      <c r="Q44" s="1"/>
      <c r="R44" s="1"/>
    </row>
    <row r="45" spans="2:18" ht="15" hidden="1" x14ac:dyDescent="0.35">
      <c r="B45" s="10"/>
      <c r="C45" s="8"/>
      <c r="D45" s="9"/>
      <c r="E45" s="9"/>
      <c r="F45" s="21">
        <f t="shared" si="0"/>
        <v>0</v>
      </c>
      <c r="G45" s="19">
        <v>0</v>
      </c>
      <c r="H45" s="20">
        <f t="shared" si="1"/>
        <v>0</v>
      </c>
      <c r="I45" s="2"/>
      <c r="Q45" s="1"/>
      <c r="R45" s="1"/>
    </row>
    <row r="46" spans="2:18" ht="15" hidden="1" x14ac:dyDescent="0.35">
      <c r="B46" s="10"/>
      <c r="C46" s="8"/>
      <c r="D46" s="9"/>
      <c r="E46" s="9"/>
      <c r="F46" s="21">
        <f t="shared" si="0"/>
        <v>0</v>
      </c>
      <c r="G46" s="19">
        <v>0</v>
      </c>
      <c r="H46" s="20">
        <f t="shared" si="1"/>
        <v>0</v>
      </c>
      <c r="I46" s="2"/>
      <c r="Q46" s="1"/>
      <c r="R46" s="1"/>
    </row>
    <row r="47" spans="2:18" ht="15" hidden="1" x14ac:dyDescent="0.35">
      <c r="B47" s="10"/>
      <c r="C47" s="8"/>
      <c r="D47" s="9"/>
      <c r="E47" s="9"/>
      <c r="F47" s="21">
        <f t="shared" si="0"/>
        <v>0</v>
      </c>
      <c r="G47" s="19">
        <v>0</v>
      </c>
      <c r="H47" s="20">
        <f t="shared" si="1"/>
        <v>0</v>
      </c>
      <c r="I47" s="2"/>
      <c r="Q47" s="1"/>
      <c r="R47" s="1"/>
    </row>
    <row r="48" spans="2:18" ht="15" hidden="1" x14ac:dyDescent="0.35">
      <c r="B48" s="10"/>
      <c r="C48" s="8"/>
      <c r="D48" s="9"/>
      <c r="E48" s="9"/>
      <c r="F48" s="21">
        <f t="shared" si="0"/>
        <v>0</v>
      </c>
      <c r="G48" s="19">
        <v>0</v>
      </c>
      <c r="H48" s="20">
        <f t="shared" si="1"/>
        <v>0</v>
      </c>
      <c r="I48" s="2"/>
      <c r="Q48" s="1"/>
      <c r="R48" s="1"/>
    </row>
    <row r="49" spans="2:18" ht="15" hidden="1" x14ac:dyDescent="0.35">
      <c r="B49" s="10"/>
      <c r="C49" s="8"/>
      <c r="D49" s="9"/>
      <c r="E49" s="9"/>
      <c r="F49" s="21">
        <f t="shared" si="0"/>
        <v>0</v>
      </c>
      <c r="G49" s="19">
        <v>0</v>
      </c>
      <c r="H49" s="20">
        <f t="shared" si="1"/>
        <v>0</v>
      </c>
      <c r="I49" s="2"/>
      <c r="Q49" s="1"/>
      <c r="R49" s="1"/>
    </row>
    <row r="50" spans="2:18" ht="15" hidden="1" x14ac:dyDescent="0.35">
      <c r="B50" s="10"/>
      <c r="C50" s="8"/>
      <c r="D50" s="9"/>
      <c r="E50" s="9"/>
      <c r="F50" s="21">
        <f t="shared" ref="F50:F52" si="4">(D50+E50)*C50</f>
        <v>0</v>
      </c>
      <c r="G50" s="19">
        <v>0</v>
      </c>
      <c r="H50" s="20">
        <f t="shared" ref="H50:H52" si="5">(E50+G50)*C50</f>
        <v>0</v>
      </c>
      <c r="I50" s="2"/>
      <c r="Q50" s="1"/>
      <c r="R50" s="1"/>
    </row>
    <row r="51" spans="2:18" ht="15" hidden="1" x14ac:dyDescent="0.35">
      <c r="B51" s="10"/>
      <c r="C51" s="8"/>
      <c r="D51" s="9"/>
      <c r="E51" s="9"/>
      <c r="F51" s="21">
        <f t="shared" si="4"/>
        <v>0</v>
      </c>
      <c r="G51" s="19">
        <v>0</v>
      </c>
      <c r="H51" s="20">
        <f t="shared" si="5"/>
        <v>0</v>
      </c>
      <c r="I51" s="2"/>
      <c r="Q51" s="1"/>
      <c r="R51" s="1"/>
    </row>
    <row r="52" spans="2:18" ht="15" hidden="1" x14ac:dyDescent="0.35">
      <c r="B52" s="10"/>
      <c r="C52" s="8"/>
      <c r="D52" s="9"/>
      <c r="E52" s="9"/>
      <c r="F52" s="21">
        <f t="shared" si="4"/>
        <v>0</v>
      </c>
      <c r="G52" s="19">
        <v>0</v>
      </c>
      <c r="H52" s="20">
        <f t="shared" si="5"/>
        <v>0</v>
      </c>
      <c r="I52" s="2"/>
      <c r="Q52" s="1"/>
      <c r="R52" s="1"/>
    </row>
    <row r="53" spans="2:18" ht="15" x14ac:dyDescent="0.35">
      <c r="B53" s="10"/>
      <c r="C53" s="8"/>
      <c r="D53" s="9"/>
      <c r="E53" s="9"/>
      <c r="F53" s="22"/>
      <c r="G53" s="9"/>
      <c r="H53" s="11"/>
      <c r="Q53" s="1"/>
      <c r="R53" s="1"/>
    </row>
    <row r="54" spans="2:18" ht="19.8" thickBot="1" x14ac:dyDescent="0.5">
      <c r="B54" s="12"/>
      <c r="C54" s="13">
        <f>SUM(C3:C53)</f>
        <v>3093905.56</v>
      </c>
      <c r="D54" s="14">
        <f>AVERAGE(D3:D53)</f>
        <v>6.7608695652173903E-3</v>
      </c>
      <c r="E54" s="14"/>
      <c r="F54" s="23">
        <f>SUM(F3:F53)</f>
        <v>26976.108439</v>
      </c>
      <c r="G54" s="15"/>
      <c r="H54" s="16">
        <f>SUM(H3:H53)</f>
        <v>18563.433360000003</v>
      </c>
      <c r="I54" s="2"/>
      <c r="Q54" s="1"/>
      <c r="R54" s="1"/>
    </row>
    <row r="55" spans="2:18" x14ac:dyDescent="0.3">
      <c r="Q55" s="1"/>
      <c r="R55" s="1"/>
    </row>
    <row r="56" spans="2:18" ht="15" x14ac:dyDescent="0.35">
      <c r="B56" s="6" t="s">
        <v>30</v>
      </c>
      <c r="C56" s="7"/>
      <c r="D56" s="7"/>
    </row>
    <row r="57" spans="2:18" ht="15" x14ac:dyDescent="0.35">
      <c r="B57" s="29" t="s">
        <v>36</v>
      </c>
      <c r="C57" s="30">
        <v>0</v>
      </c>
      <c r="D57" s="4">
        <f>C54*C57</f>
        <v>0</v>
      </c>
    </row>
    <row r="58" spans="2:18" ht="15" x14ac:dyDescent="0.35">
      <c r="B58" s="3" t="s">
        <v>37</v>
      </c>
      <c r="C58" s="3"/>
      <c r="D58" s="4">
        <f>H54</f>
        <v>18563.433360000003</v>
      </c>
    </row>
    <row r="59" spans="2:18" ht="15" x14ac:dyDescent="0.35">
      <c r="B59" s="29" t="s">
        <v>31</v>
      </c>
      <c r="C59" s="30"/>
      <c r="D59" s="4">
        <v>1630</v>
      </c>
    </row>
    <row r="60" spans="2:18" ht="15" x14ac:dyDescent="0.35">
      <c r="B60" s="3" t="s">
        <v>32</v>
      </c>
      <c r="C60" s="3"/>
      <c r="D60" s="4">
        <v>0</v>
      </c>
    </row>
    <row r="61" spans="2:18" ht="15" x14ac:dyDescent="0.35">
      <c r="B61" s="3"/>
      <c r="C61" s="3"/>
      <c r="D61" s="4"/>
    </row>
    <row r="62" spans="2:18" ht="15" x14ac:dyDescent="0.35">
      <c r="B62" s="7" t="s">
        <v>33</v>
      </c>
      <c r="C62" s="7"/>
      <c r="D62" s="31">
        <f>SUM(D57:D61)</f>
        <v>20193.433360000003</v>
      </c>
    </row>
    <row r="63" spans="2:18" ht="15" x14ac:dyDescent="0.35">
      <c r="B63" s="3"/>
      <c r="C63" s="3"/>
      <c r="D63" s="4"/>
    </row>
    <row r="64" spans="2:18" ht="15" x14ac:dyDescent="0.35">
      <c r="B64" s="7" t="s">
        <v>34</v>
      </c>
      <c r="C64" s="7"/>
      <c r="D64" s="31">
        <f>F54-H54</f>
        <v>8412.6750789999969</v>
      </c>
    </row>
    <row r="65" spans="2:4" ht="15" x14ac:dyDescent="0.35">
      <c r="B65" s="3"/>
      <c r="C65" s="3"/>
      <c r="D65" s="4"/>
    </row>
    <row r="66" spans="2:4" ht="15.6" thickBot="1" x14ac:dyDescent="0.4">
      <c r="B66" s="32" t="s">
        <v>35</v>
      </c>
      <c r="C66" s="5"/>
      <c r="D66" s="33">
        <f>SUM(D61:D65)</f>
        <v>28606.108439</v>
      </c>
    </row>
    <row r="67" spans="2:4" ht="15" thickTop="1" x14ac:dyDescent="0.3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Switzer</dc:creator>
  <cp:lastModifiedBy>Evan Ross</cp:lastModifiedBy>
  <dcterms:created xsi:type="dcterms:W3CDTF">2014-10-21T19:12:29Z</dcterms:created>
  <dcterms:modified xsi:type="dcterms:W3CDTF">2020-06-18T18:34:21Z</dcterms:modified>
</cp:coreProperties>
</file>