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.EMPFID\Desktop\"/>
    </mc:Choice>
  </mc:AlternateContent>
  <xr:revisionPtr revIDLastSave="0" documentId="13_ncr:1_{43965717-C2A6-4DB3-855B-D95DFAC29083}" xr6:coauthVersionLast="45" xr6:coauthVersionMax="45" xr10:uidLastSave="{00000000-0000-0000-0000-000000000000}"/>
  <bookViews>
    <workbookView xWindow="28680" yWindow="-75" windowWidth="29040" windowHeight="15840" activeTab="1" xr2:uid="{23C4EF95-FB8E-412A-B10E-2E2E288D89CE}"/>
  </bookViews>
  <sheets>
    <sheet name="Sheet1" sheetId="1" r:id="rId1"/>
    <sheet name="Monthly contribu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  <c r="C14" i="2" s="1"/>
  <c r="B13" i="2"/>
  <c r="C13" i="2" s="1"/>
  <c r="B12" i="2"/>
  <c r="C12" i="2" s="1"/>
  <c r="B11" i="2"/>
  <c r="C11" i="2" s="1"/>
  <c r="B10" i="2"/>
  <c r="C10" i="2" s="1"/>
  <c r="B9" i="2"/>
  <c r="C9" i="2" s="1"/>
  <c r="B8" i="2"/>
  <c r="C8" i="2" s="1"/>
  <c r="B7" i="2"/>
  <c r="C7" i="2" s="1"/>
  <c r="H11" i="1"/>
  <c r="G11" i="1"/>
  <c r="F11" i="1"/>
  <c r="E11" i="1"/>
  <c r="D11" i="1"/>
  <c r="C11" i="1"/>
  <c r="B7" i="1"/>
  <c r="C7" i="1"/>
  <c r="D7" i="1"/>
  <c r="E7" i="1"/>
  <c r="F7" i="1"/>
  <c r="G7" i="1"/>
  <c r="H7" i="1"/>
  <c r="H9" i="1" l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<sst xmlns="http://schemas.openxmlformats.org/spreadsheetml/2006/main" count="17" uniqueCount="16">
  <si>
    <t>Monthly Contribution</t>
  </si>
  <si>
    <t>Retirement Age</t>
  </si>
  <si>
    <t>Target Balance</t>
  </si>
  <si>
    <t>Current Age</t>
  </si>
  <si>
    <t>Current Balance</t>
  </si>
  <si>
    <t>Annual Provider Fee</t>
  </si>
  <si>
    <t>Annual Interest Rate</t>
  </si>
  <si>
    <t>Target Retirement Age</t>
  </si>
  <si>
    <t>Target Balance @ Retirement</t>
  </si>
  <si>
    <t>Additional months</t>
  </si>
  <si>
    <t>Start Saving at Age</t>
  </si>
  <si>
    <t>Required Monthly Contribution</t>
  </si>
  <si>
    <t>Out-of-Pocket Contributions</t>
  </si>
  <si>
    <t xml:space="preserve"> - enter age</t>
  </si>
  <si>
    <t xml:space="preserve"> - enter savings goal</t>
  </si>
  <si>
    <t xml:space="preserve"> - enter assumption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</si>
</sst>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#\ ?/4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8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166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71E1D-6BEF-43C2-BA82-D93C3EC2CAA1}">
  <dimension ref="A1:I11"/>
  <sheetViews>
    <sheetView workbookViewId="0">
      <selection activeCell="E12" sqref="E12"/>
    </sheetView>
  </sheetViews>
  <sheetFormatPr defaultRowHeight="15" x14ac:dyDescent="0.25"/>
  <cols>
    <col min="1" max="1" width="20.42578125" bestFit="1" customWidth="1"/>
    <col min="2" max="8" width="13.85546875" style="4" bestFit="1" customWidth="1"/>
  </cols>
  <sheetData>
    <row r="1" spans="1:9" x14ac:dyDescent="0.25">
      <c r="A1" t="s">
        <v>3</v>
      </c>
      <c r="B1" s="4">
        <v>30</v>
      </c>
      <c r="C1" s="4">
        <v>30</v>
      </c>
      <c r="D1" s="4">
        <v>30</v>
      </c>
      <c r="E1" s="4">
        <v>30</v>
      </c>
      <c r="F1" s="4">
        <v>30</v>
      </c>
      <c r="G1" s="4">
        <v>30</v>
      </c>
      <c r="H1" s="4">
        <v>30</v>
      </c>
    </row>
    <row r="2" spans="1:9" x14ac:dyDescent="0.25">
      <c r="A2" t="s">
        <v>4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</row>
    <row r="3" spans="1:9" x14ac:dyDescent="0.25">
      <c r="A3" t="s">
        <v>6</v>
      </c>
      <c r="B3" s="6">
        <v>7.0000000000000007E-2</v>
      </c>
      <c r="C3" s="6">
        <v>7.0000000000000007E-2</v>
      </c>
      <c r="D3" s="6">
        <v>7.0000000000000007E-2</v>
      </c>
      <c r="E3" s="6">
        <v>7.0000000000000007E-2</v>
      </c>
      <c r="F3" s="6">
        <v>7.0000000000000007E-2</v>
      </c>
      <c r="G3" s="6">
        <v>7.0000000000000007E-2</v>
      </c>
      <c r="H3" s="6">
        <v>7.0000000000000007E-2</v>
      </c>
    </row>
    <row r="4" spans="1:9" x14ac:dyDescent="0.25">
      <c r="A4" t="s">
        <v>5</v>
      </c>
      <c r="B4" s="6">
        <v>0</v>
      </c>
      <c r="C4" s="6">
        <v>2.5000000000000001E-3</v>
      </c>
      <c r="D4" s="6">
        <v>5.0000000000000001E-3</v>
      </c>
      <c r="E4" s="6">
        <v>7.4999999999999997E-3</v>
      </c>
      <c r="F4" s="6">
        <v>0.01</v>
      </c>
      <c r="G4" s="6">
        <v>1.2500000000000001E-2</v>
      </c>
      <c r="H4" s="6">
        <v>1.4999999999999999E-2</v>
      </c>
    </row>
    <row r="5" spans="1:9" x14ac:dyDescent="0.25">
      <c r="A5" t="s">
        <v>0</v>
      </c>
      <c r="B5" s="5">
        <v>833.33</v>
      </c>
      <c r="C5" s="5">
        <v>833.33</v>
      </c>
      <c r="D5" s="5">
        <v>833.33</v>
      </c>
      <c r="E5" s="5">
        <v>833.33</v>
      </c>
      <c r="F5" s="5">
        <v>833.33</v>
      </c>
      <c r="G5" s="5">
        <v>833.33</v>
      </c>
      <c r="H5" s="5">
        <v>833.33</v>
      </c>
    </row>
    <row r="6" spans="1:9" x14ac:dyDescent="0.25">
      <c r="A6" t="s">
        <v>2</v>
      </c>
      <c r="B6" s="5">
        <v>1000000</v>
      </c>
      <c r="C6" s="5">
        <v>1000000</v>
      </c>
      <c r="D6" s="5">
        <v>1000000</v>
      </c>
      <c r="E6" s="5">
        <v>1000000</v>
      </c>
      <c r="F6" s="5">
        <v>1000000</v>
      </c>
      <c r="G6" s="5">
        <v>1000000</v>
      </c>
      <c r="H6" s="5">
        <v>1000000</v>
      </c>
    </row>
    <row r="7" spans="1:9" hidden="1" x14ac:dyDescent="0.25">
      <c r="B7" s="7">
        <f>NPER((B3-B4)/12,-B5,B2,B6)</f>
        <v>357.51500747769308</v>
      </c>
      <c r="C7" s="7">
        <f t="shared" ref="C7:H7" si="0">NPER((C3-C4)/12,-C5,C2,C6)</f>
        <v>365.05779361716145</v>
      </c>
      <c r="D7" s="7">
        <f t="shared" si="0"/>
        <v>372.98928229360047</v>
      </c>
      <c r="E7" s="7">
        <f t="shared" si="0"/>
        <v>381.34258897200783</v>
      </c>
      <c r="F7" s="7">
        <f t="shared" si="0"/>
        <v>390.15486353901446</v>
      </c>
      <c r="G7" s="7">
        <f t="shared" si="0"/>
        <v>399.46794180854044</v>
      </c>
      <c r="H7" s="7">
        <f t="shared" si="0"/>
        <v>409.32913018497078</v>
      </c>
      <c r="I7" s="1"/>
    </row>
    <row r="8" spans="1:9" x14ac:dyDescent="0.25">
      <c r="B8" s="7"/>
      <c r="C8" s="7"/>
      <c r="D8" s="7"/>
      <c r="E8" s="7"/>
      <c r="F8" s="7"/>
      <c r="G8" s="7"/>
      <c r="H8" s="7"/>
      <c r="I8" s="1"/>
    </row>
    <row r="9" spans="1:9" x14ac:dyDescent="0.25">
      <c r="A9" t="s">
        <v>1</v>
      </c>
      <c r="B9" s="9">
        <f>B1+(NPER(((B3-B4)/12),-B5,B2,B6)/12)</f>
        <v>59.792917289807761</v>
      </c>
      <c r="C9" s="9">
        <f>C1+(NPER(((C3-C4)/12),-C5,C2,C6)/12)</f>
        <v>60.421482801430116</v>
      </c>
      <c r="D9" s="9">
        <f>D1+(NPER(((D3-D4)/12),-D5,D2,D6)/12)</f>
        <v>61.082440191133372</v>
      </c>
      <c r="E9" s="9">
        <f>E1+(NPER(((E3-E4)/12),-E5,E2,E6)/12)</f>
        <v>61.778549081000648</v>
      </c>
      <c r="F9" s="9">
        <f>F1+(NPER(((F3-F4)/12),-F5,F2,F6)/12)</f>
        <v>62.512905294917871</v>
      </c>
      <c r="G9" s="9">
        <f>G1+(NPER(((G3-G4)/12),-G5,G2,G6)/12)</f>
        <v>63.288995150711706</v>
      </c>
      <c r="H9" s="9">
        <f>H1+(NPER(((H3-H4)/12),-H5,H2,H6)/12)</f>
        <v>64.11076084874756</v>
      </c>
    </row>
    <row r="11" spans="1:9" s="2" customFormat="1" x14ac:dyDescent="0.25">
      <c r="A11" s="2" t="s">
        <v>9</v>
      </c>
      <c r="B11" s="3">
        <v>0</v>
      </c>
      <c r="C11" s="3">
        <f>C7-$B7</f>
        <v>7.5427861394683759</v>
      </c>
      <c r="D11" s="3">
        <f t="shared" ref="D11:H11" si="1">D7-$B7</f>
        <v>15.474274815907393</v>
      </c>
      <c r="E11" s="3">
        <f t="shared" si="1"/>
        <v>23.827581494314757</v>
      </c>
      <c r="F11" s="3">
        <f t="shared" si="1"/>
        <v>32.639856061321382</v>
      </c>
      <c r="G11" s="3">
        <f t="shared" si="1"/>
        <v>41.95293433084737</v>
      </c>
      <c r="H11" s="3">
        <f t="shared" si="1"/>
        <v>51.814122707277704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AC979-AAFD-4161-915F-19EC1E25D762}">
  <dimension ref="A1:H15"/>
  <sheetViews>
    <sheetView tabSelected="1" workbookViewId="0">
      <selection activeCell="D12" sqref="D12"/>
    </sheetView>
  </sheetViews>
  <sheetFormatPr defaultRowHeight="15" x14ac:dyDescent="0.25"/>
  <cols>
    <col min="1" max="1" width="15.140625" customWidth="1"/>
    <col min="2" max="2" width="17.42578125" style="4" bestFit="1" customWidth="1"/>
    <col min="3" max="3" width="13.85546875" style="4" bestFit="1" customWidth="1"/>
    <col min="4" max="4" width="16.140625" style="19" bestFit="1" customWidth="1"/>
    <col min="5" max="8" width="13.85546875" style="4" bestFit="1" customWidth="1"/>
  </cols>
  <sheetData>
    <row r="1" spans="1:8" x14ac:dyDescent="0.25">
      <c r="A1" s="10" t="s">
        <v>7</v>
      </c>
      <c r="B1" s="10"/>
      <c r="C1" s="12">
        <v>65</v>
      </c>
      <c r="D1" s="18" t="s">
        <v>13</v>
      </c>
    </row>
    <row r="2" spans="1:8" x14ac:dyDescent="0.25">
      <c r="A2" s="11" t="s">
        <v>8</v>
      </c>
      <c r="B2" s="11"/>
      <c r="C2" s="13">
        <v>2000000</v>
      </c>
      <c r="D2" s="18" t="s">
        <v>14</v>
      </c>
    </row>
    <row r="3" spans="1:8" x14ac:dyDescent="0.25">
      <c r="A3" s="10" t="s">
        <v>6</v>
      </c>
      <c r="B3" s="10"/>
      <c r="C3" s="14">
        <v>7.0000000000000007E-2</v>
      </c>
      <c r="D3" s="18" t="s">
        <v>15</v>
      </c>
    </row>
    <row r="4" spans="1:8" x14ac:dyDescent="0.25">
      <c r="B4" s="7"/>
      <c r="C4" s="7"/>
      <c r="E4" s="7"/>
      <c r="F4" s="7"/>
      <c r="G4" s="7"/>
      <c r="H4" s="7"/>
    </row>
    <row r="5" spans="1:8" s="15" customFormat="1" ht="30" x14ac:dyDescent="0.25">
      <c r="A5" s="16" t="s">
        <v>10</v>
      </c>
      <c r="B5" s="20" t="s">
        <v>11</v>
      </c>
      <c r="C5" s="20" t="s">
        <v>12</v>
      </c>
      <c r="D5" s="20"/>
    </row>
    <row r="6" spans="1:8" x14ac:dyDescent="0.25">
      <c r="A6" s="4"/>
      <c r="B6" s="19"/>
      <c r="C6" s="19"/>
    </row>
    <row r="7" spans="1:8" x14ac:dyDescent="0.25">
      <c r="A7" s="17">
        <v>20</v>
      </c>
      <c r="B7" s="19">
        <f>PMT($C3/12,($C1-A7)*12,0,-$C2,0)</f>
        <v>527.3434601863288</v>
      </c>
      <c r="C7" s="19">
        <f>(C$1-A7)*(B7*12)</f>
        <v>284765.46850061754</v>
      </c>
    </row>
    <row r="8" spans="1:8" x14ac:dyDescent="0.25">
      <c r="A8" s="17">
        <v>25</v>
      </c>
      <c r="B8" s="19">
        <f>PMT($C3/12,($C1-A8)*12,0,-$C2,0)</f>
        <v>761.958926783111</v>
      </c>
      <c r="C8" s="19">
        <f t="shared" ref="C8:C14" si="0">(C$1-A8)*(B8*12)</f>
        <v>365740.28485589323</v>
      </c>
      <c r="E8" s="8"/>
      <c r="F8" s="8"/>
      <c r="G8" s="8"/>
      <c r="H8" s="8"/>
    </row>
    <row r="9" spans="1:8" x14ac:dyDescent="0.25">
      <c r="A9" s="17">
        <v>30</v>
      </c>
      <c r="B9" s="19">
        <f>PMT($C3/12,($C1-A9)*12,0,-$C2,0)</f>
        <v>1110.460503865181</v>
      </c>
      <c r="C9" s="19">
        <f t="shared" si="0"/>
        <v>466393.41162337601</v>
      </c>
    </row>
    <row r="10" spans="1:8" x14ac:dyDescent="0.25">
      <c r="A10" s="17">
        <v>35</v>
      </c>
      <c r="B10" s="19">
        <f>PMT($C3/12,($C1-A10)*12,0,-$C2,0)</f>
        <v>1639.383236916997</v>
      </c>
      <c r="C10" s="19">
        <f t="shared" si="0"/>
        <v>590177.96529011894</v>
      </c>
    </row>
    <row r="11" spans="1:8" x14ac:dyDescent="0.25">
      <c r="A11" s="17">
        <v>40</v>
      </c>
      <c r="B11" s="19">
        <f>PMT($C3/12,($C1-A11)*12,0,-$C2,0)</f>
        <v>2468.9172788351684</v>
      </c>
      <c r="C11" s="19">
        <f t="shared" si="0"/>
        <v>740675.18365055055</v>
      </c>
    </row>
    <row r="12" spans="1:8" x14ac:dyDescent="0.25">
      <c r="A12" s="17">
        <v>45</v>
      </c>
      <c r="B12" s="19">
        <f>PMT($C3/12,($C1-A12)*12,0,-$C2,0)</f>
        <v>3839.3120457108243</v>
      </c>
      <c r="C12" s="19">
        <f t="shared" si="0"/>
        <v>921434.89097059797</v>
      </c>
    </row>
    <row r="13" spans="1:8" x14ac:dyDescent="0.25">
      <c r="A13" s="17">
        <v>50</v>
      </c>
      <c r="B13" s="19">
        <f>PMT($C3/12,($C1-A13)*12,0,-$C2,0)</f>
        <v>6309.8987503818744</v>
      </c>
      <c r="C13" s="19">
        <f t="shared" si="0"/>
        <v>1135781.7750687373</v>
      </c>
    </row>
    <row r="14" spans="1:8" x14ac:dyDescent="0.25">
      <c r="A14" s="17">
        <v>55</v>
      </c>
      <c r="B14" s="19">
        <f>PMT($C3/12,($C1-A14)*12,0,-$C2,0)</f>
        <v>11555.029177058144</v>
      </c>
      <c r="C14" s="19">
        <f t="shared" si="0"/>
        <v>1386603.5012469771</v>
      </c>
    </row>
    <row r="15" spans="1:8" x14ac:dyDescent="0.25">
      <c r="B15" s="7"/>
      <c r="C15" s="7"/>
    </row>
  </sheetData>
  <mergeCells count="3">
    <mergeCell ref="A3:B3"/>
    <mergeCell ref="A2:B2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Monthly contribution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Droblyen</dc:creator>
  <cp:lastModifiedBy>Eric Droblyen</cp:lastModifiedBy>
  <dcterms:created xsi:type="dcterms:W3CDTF">2020-09-22T20:44:23Z</dcterms:created>
  <dcterms:modified xsi:type="dcterms:W3CDTF">2020-10-08T13:13:33Z</dcterms:modified>
</cp:coreProperties>
</file>